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Bradley Denton</author>
  </authors>
  <commentList>
    <comment ref="B11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0.08" is stock M30 HG Thickness
This value can be changed to view the effects of a thinner/thicker HG</t>
        </r>
      </text>
    </comment>
    <comment ref="B14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92mm is stock bore
This value may be changed to compare changes in bore</t>
        </r>
      </text>
    </comment>
    <comment ref="H3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Calculated Values for Piston Dish/Pop 
A positive value represents a "pop-up" piston, a negative value is a dished piston.</t>
        </r>
      </text>
    </comment>
    <comment ref="E12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Amount of material removed from head during decking in inches.</t>
        </r>
      </text>
    </comment>
    <comment ref="B16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89mm is stock bore for the b32.
This value may be changed to compare changes in bore</t>
        </r>
      </text>
    </comment>
  </commentList>
</comments>
</file>

<file path=xl/comments2.xml><?xml version="1.0" encoding="utf-8"?>
<comments xmlns="http://schemas.openxmlformats.org/spreadsheetml/2006/main">
  <authors>
    <author>Bradley Denton</author>
  </authors>
  <commentList>
    <comment ref="A1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Shown only for calculation purposes</t>
        </r>
      </text>
    </comment>
  </commentList>
</comments>
</file>

<file path=xl/sharedStrings.xml><?xml version="1.0" encoding="utf-8"?>
<sst xmlns="http://schemas.openxmlformats.org/spreadsheetml/2006/main" count="64" uniqueCount="42">
  <si>
    <t>:1</t>
  </si>
  <si>
    <t>in</t>
  </si>
  <si>
    <t>cm</t>
  </si>
  <si>
    <t>mm</t>
  </si>
  <si>
    <t>cc</t>
  </si>
  <si>
    <t>CR for Euro b34 with b35 head</t>
  </si>
  <si>
    <t>CR</t>
  </si>
  <si>
    <t>CR for US M30 b34 with b35 head</t>
  </si>
  <si>
    <t>Piston CC</t>
  </si>
  <si>
    <t>m106</t>
  </si>
  <si>
    <t>m102</t>
  </si>
  <si>
    <t>CR for M106 with b35 head</t>
  </si>
  <si>
    <t>CR for M102 with b35 head</t>
  </si>
  <si>
    <t>HG disp</t>
  </si>
  <si>
    <t>Head CC</t>
  </si>
  <si>
    <t>Eng disp [cc]</t>
  </si>
  <si>
    <t>Cyl Vol [cc]</t>
  </si>
  <si>
    <t>Engine</t>
  </si>
  <si>
    <t>Stock CR (published)</t>
  </si>
  <si>
    <t xml:space="preserve">Calc CR </t>
  </si>
  <si>
    <t>HG Thickness</t>
  </si>
  <si>
    <t>m30b34</t>
  </si>
  <si>
    <t xml:space="preserve">m30b35 </t>
  </si>
  <si>
    <t>m30b34 (euro)</t>
  </si>
  <si>
    <t>Calculated Values</t>
  </si>
  <si>
    <t>Values Most Commonly Altered *</t>
  </si>
  <si>
    <t>*Typically HG thickness is the most common</t>
  </si>
  <si>
    <t>change to alter or restore compression ratio.</t>
  </si>
  <si>
    <t xml:space="preserve">Head CC can be modified if work is done </t>
  </si>
  <si>
    <t xml:space="preserve">to the cylinder head. Calculations for head decking </t>
  </si>
  <si>
    <t>assume a head gasket thickness effectively</t>
  </si>
  <si>
    <t>reduced by the decked amount. It more accurately</t>
  </si>
  <si>
    <t xml:space="preserve">changes the CC of the head, but for ease of </t>
  </si>
  <si>
    <t xml:space="preserve">calculation we make the aforementioned </t>
  </si>
  <si>
    <t>assumption.</t>
  </si>
  <si>
    <t>Head Surface Removal</t>
  </si>
  <si>
    <r>
      <t>M30 Compression Ratio Calculator</t>
    </r>
    <r>
      <rPr>
        <sz val="10"/>
        <rFont val="Arial"/>
        <family val="0"/>
      </rPr>
      <t xml:space="preserve">
by: Brad Denton</t>
    </r>
  </si>
  <si>
    <t>m30b32</t>
  </si>
  <si>
    <t>bore (all exc b32)</t>
  </si>
  <si>
    <t>bore (b32)</t>
  </si>
  <si>
    <t>CR for B32 with b35 head</t>
  </si>
  <si>
    <t>CR for B35 with b34 head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</si>
</sst>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7" xfId="0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4" borderId="9" xfId="0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" borderId="1" xfId="0" applyFill="1" applyBorder="1" applyAlignment="1">
      <alignment/>
    </xf>
    <xf numFmtId="164" fontId="0" fillId="4" borderId="9" xfId="0" applyNumberForma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6" borderId="28" xfId="0" applyFont="1" applyFill="1" applyBorder="1" applyAlignment="1">
      <alignment horizontal="center" wrapText="1"/>
    </xf>
    <xf numFmtId="0" fontId="0" fillId="6" borderId="2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6">
      <selection activeCell="B39" sqref="B39"/>
    </sheetView>
  </sheetViews>
  <sheetFormatPr defaultColWidth="9.140625" defaultRowHeight="12.75"/>
  <cols>
    <col min="1" max="1" width="16.28125" style="13" customWidth="1"/>
    <col min="2" max="2" width="7.8515625" style="13" customWidth="1"/>
    <col min="3" max="4" width="9.140625" style="13" customWidth="1"/>
    <col min="5" max="5" width="11.7109375" style="13" customWidth="1"/>
    <col min="6" max="6" width="11.57421875" style="13" customWidth="1"/>
    <col min="7" max="7" width="8.28125" style="13" customWidth="1"/>
    <col min="8" max="8" width="9.140625" style="13" customWidth="1"/>
    <col min="9" max="9" width="1.8515625" style="13" customWidth="1"/>
    <col min="10" max="16384" width="9.140625" style="13" customWidth="1"/>
  </cols>
  <sheetData>
    <row r="1" spans="2:7" ht="12.75">
      <c r="B1" s="46" t="s">
        <v>36</v>
      </c>
      <c r="C1" s="47"/>
      <c r="D1" s="47"/>
      <c r="E1" s="47"/>
      <c r="F1" s="47"/>
      <c r="G1" s="48"/>
    </row>
    <row r="2" spans="1:8" ht="13.5" thickBot="1">
      <c r="A2"/>
      <c r="B2" s="49"/>
      <c r="C2" s="50"/>
      <c r="D2" s="50"/>
      <c r="E2" s="50"/>
      <c r="F2" s="50"/>
      <c r="G2" s="51"/>
      <c r="H2"/>
    </row>
    <row r="3" spans="1:10" ht="13.5" thickBot="1">
      <c r="A3" s="32" t="s">
        <v>17</v>
      </c>
      <c r="B3" s="33" t="s">
        <v>14</v>
      </c>
      <c r="C3" s="54" t="s">
        <v>18</v>
      </c>
      <c r="D3" s="55"/>
      <c r="E3" s="32" t="s">
        <v>15</v>
      </c>
      <c r="F3" s="33" t="s">
        <v>16</v>
      </c>
      <c r="G3" s="31" t="s">
        <v>19</v>
      </c>
      <c r="H3" s="32" t="s">
        <v>8</v>
      </c>
      <c r="I3" s="14"/>
      <c r="J3" s="15"/>
    </row>
    <row r="4" spans="1:10" ht="12.75">
      <c r="A4" s="39" t="s">
        <v>37</v>
      </c>
      <c r="B4" s="41">
        <v>58</v>
      </c>
      <c r="C4" s="40">
        <v>8.8</v>
      </c>
      <c r="D4" s="15" t="s">
        <v>0</v>
      </c>
      <c r="E4" s="42">
        <v>3210</v>
      </c>
      <c r="F4" s="6">
        <f aca="true" t="shared" si="0" ref="F4:F9">E4/6</f>
        <v>535</v>
      </c>
      <c r="G4" s="22">
        <f aca="true" t="shared" si="1" ref="G4:G9">(F4+(B4+$B$19-H4))/(B4+$B$19-H4)</f>
        <v>8.8</v>
      </c>
      <c r="H4" s="21">
        <v>2.915651802256415</v>
      </c>
      <c r="I4" s="15"/>
      <c r="J4" s="15"/>
    </row>
    <row r="5" spans="1:10" ht="12.75">
      <c r="A5" s="36" t="s">
        <v>23</v>
      </c>
      <c r="B5" s="34">
        <v>58</v>
      </c>
      <c r="C5" s="16">
        <v>10</v>
      </c>
      <c r="D5" s="17" t="s">
        <v>0</v>
      </c>
      <c r="E5" s="5">
        <v>3430</v>
      </c>
      <c r="F5" s="6">
        <f t="shared" si="0"/>
        <v>571.6666666666666</v>
      </c>
      <c r="G5" s="22">
        <f t="shared" si="1"/>
        <v>10</v>
      </c>
      <c r="H5" s="26">
        <v>7.986876873481486</v>
      </c>
      <c r="I5" s="15"/>
      <c r="J5" s="15"/>
    </row>
    <row r="6" spans="1:9" ht="12.75">
      <c r="A6" s="37" t="s">
        <v>21</v>
      </c>
      <c r="B6" s="25">
        <v>58</v>
      </c>
      <c r="C6" s="16">
        <v>8</v>
      </c>
      <c r="D6" s="17" t="s">
        <v>0</v>
      </c>
      <c r="E6" s="1">
        <v>3430</v>
      </c>
      <c r="F6" s="2">
        <f t="shared" si="0"/>
        <v>571.6666666666666</v>
      </c>
      <c r="G6" s="23">
        <f t="shared" si="1"/>
        <v>8</v>
      </c>
      <c r="H6" s="27">
        <v>-10.161271274666662</v>
      </c>
      <c r="I6" s="15"/>
    </row>
    <row r="7" spans="1:9" ht="12.75">
      <c r="A7" s="37" t="s">
        <v>22</v>
      </c>
      <c r="B7" s="25">
        <v>65</v>
      </c>
      <c r="C7" s="16">
        <v>9</v>
      </c>
      <c r="D7" s="17" t="s">
        <v>0</v>
      </c>
      <c r="E7" s="1">
        <v>3430</v>
      </c>
      <c r="F7" s="2">
        <f t="shared" si="0"/>
        <v>571.6666666666666</v>
      </c>
      <c r="G7" s="23">
        <f t="shared" si="1"/>
        <v>9</v>
      </c>
      <c r="H7" s="27">
        <v>7.04706205866667</v>
      </c>
      <c r="I7" s="15"/>
    </row>
    <row r="8" spans="1:9" ht="12.75">
      <c r="A8" s="37" t="s">
        <v>9</v>
      </c>
      <c r="B8" s="25">
        <v>58</v>
      </c>
      <c r="C8" s="16">
        <v>8</v>
      </c>
      <c r="D8" s="17" t="s">
        <v>0</v>
      </c>
      <c r="E8" s="1">
        <v>3430</v>
      </c>
      <c r="F8" s="2">
        <f t="shared" si="0"/>
        <v>571.6666666666666</v>
      </c>
      <c r="G8" s="23">
        <f t="shared" si="1"/>
        <v>8</v>
      </c>
      <c r="H8" s="27">
        <v>-10.161271274666662</v>
      </c>
      <c r="I8" s="15"/>
    </row>
    <row r="9" spans="1:9" ht="13.5" thickBot="1">
      <c r="A9" s="38" t="s">
        <v>10</v>
      </c>
      <c r="B9" s="35">
        <v>58</v>
      </c>
      <c r="C9" s="18">
        <v>7</v>
      </c>
      <c r="D9" s="19" t="s">
        <v>0</v>
      </c>
      <c r="E9" s="3">
        <v>3210</v>
      </c>
      <c r="F9" s="4">
        <f t="shared" si="0"/>
        <v>535</v>
      </c>
      <c r="G9" s="24">
        <f t="shared" si="1"/>
        <v>7</v>
      </c>
      <c r="H9" s="28">
        <v>-17.661271274666667</v>
      </c>
      <c r="I9" s="15"/>
    </row>
    <row r="10" ht="13.5" thickBot="1">
      <c r="I10" s="15"/>
    </row>
    <row r="11" spans="1:7" ht="13.5" thickBot="1">
      <c r="A11" s="12" t="s">
        <v>20</v>
      </c>
      <c r="B11" s="25">
        <v>0.08</v>
      </c>
      <c r="C11" s="1" t="s">
        <v>1</v>
      </c>
      <c r="G11" s="15"/>
    </row>
    <row r="12" spans="1:8" ht="13.5" thickBot="1">
      <c r="A12" s="7"/>
      <c r="B12" s="1">
        <f>B11*2.54</f>
        <v>0.20320000000000002</v>
      </c>
      <c r="C12" s="1" t="s">
        <v>2</v>
      </c>
      <c r="D12" s="7"/>
      <c r="E12" s="56" t="s">
        <v>35</v>
      </c>
      <c r="F12" s="57"/>
      <c r="G12" s="30">
        <v>0</v>
      </c>
      <c r="H12" s="29" t="s">
        <v>1</v>
      </c>
    </row>
    <row r="13" spans="7:8" ht="13.5" thickBot="1">
      <c r="G13" s="29">
        <f>G12*2.54</f>
        <v>0</v>
      </c>
      <c r="H13" s="29" t="s">
        <v>2</v>
      </c>
    </row>
    <row r="14" spans="1:3" ht="13.5" thickBot="1">
      <c r="A14" s="12" t="s">
        <v>38</v>
      </c>
      <c r="B14" s="25">
        <v>92</v>
      </c>
      <c r="C14" s="1" t="s">
        <v>3</v>
      </c>
    </row>
    <row r="15" spans="1:7" ht="13.5" thickBot="1">
      <c r="A15" s="7"/>
      <c r="B15" s="1">
        <f>B14/10</f>
        <v>9.2</v>
      </c>
      <c r="C15" s="1" t="s">
        <v>2</v>
      </c>
      <c r="D15" s="7"/>
      <c r="E15" s="52" t="s">
        <v>25</v>
      </c>
      <c r="F15" s="52"/>
      <c r="G15" s="52"/>
    </row>
    <row r="16" spans="1:7" ht="13.5" thickBot="1">
      <c r="A16" s="12" t="s">
        <v>39</v>
      </c>
      <c r="B16" s="25">
        <v>89</v>
      </c>
      <c r="C16" s="1" t="s">
        <v>3</v>
      </c>
      <c r="D16" s="7"/>
      <c r="E16" s="53" t="s">
        <v>24</v>
      </c>
      <c r="F16" s="53"/>
      <c r="G16" s="53"/>
    </row>
    <row r="17" spans="1:4" ht="12.75">
      <c r="A17" s="7"/>
      <c r="B17" s="1">
        <f>B16/10</f>
        <v>8.9</v>
      </c>
      <c r="C17" s="1" t="s">
        <v>2</v>
      </c>
      <c r="D17" s="7"/>
    </row>
    <row r="18" ht="13.5" thickBot="1"/>
    <row r="19" spans="1:3" ht="13.5" thickBot="1">
      <c r="A19" s="12" t="s">
        <v>13</v>
      </c>
      <c r="B19" s="8">
        <f>(3.141*B15^2)/4*(B12-G13)</f>
        <v>13.505395391999999</v>
      </c>
      <c r="C19" s="1" t="s">
        <v>4</v>
      </c>
    </row>
    <row r="20" ht="12.75">
      <c r="E20" s="13" t="s">
        <v>26</v>
      </c>
    </row>
    <row r="21" ht="13.5" thickBot="1">
      <c r="E21" s="13" t="s">
        <v>27</v>
      </c>
    </row>
    <row r="22" spans="1:5" ht="13.5" thickBot="1">
      <c r="A22" s="43" t="s">
        <v>5</v>
      </c>
      <c r="B22" s="44"/>
      <c r="C22" s="45"/>
      <c r="D22" s="15"/>
      <c r="E22" s="13" t="s">
        <v>28</v>
      </c>
    </row>
    <row r="23" spans="1:5" ht="13.5" thickBot="1">
      <c r="A23" s="9" t="s">
        <v>6</v>
      </c>
      <c r="B23" s="10">
        <f>(F5+(B7+$B$19-H5))/(B7+$B$19-H5)</f>
        <v>9.106617647058824</v>
      </c>
      <c r="C23" s="11" t="s">
        <v>0</v>
      </c>
      <c r="D23" s="15"/>
      <c r="E23" s="13" t="s">
        <v>29</v>
      </c>
    </row>
    <row r="24" spans="4:5" ht="13.5" thickBot="1">
      <c r="D24" s="15"/>
      <c r="E24" s="13" t="s">
        <v>30</v>
      </c>
    </row>
    <row r="25" spans="1:5" ht="13.5" thickBot="1">
      <c r="A25" s="43" t="s">
        <v>7</v>
      </c>
      <c r="B25" s="44"/>
      <c r="C25" s="45"/>
      <c r="D25" s="15"/>
      <c r="E25" s="13" t="s">
        <v>31</v>
      </c>
    </row>
    <row r="26" spans="1:5" ht="13.5" thickBot="1">
      <c r="A26" s="9" t="s">
        <v>6</v>
      </c>
      <c r="B26" s="10">
        <f>(F6+(B7+$B$19-H6))/(B7+$B$19-H6)</f>
        <v>7.447368421052632</v>
      </c>
      <c r="C26" s="11" t="s">
        <v>0</v>
      </c>
      <c r="D26" s="15"/>
      <c r="E26" s="13" t="s">
        <v>32</v>
      </c>
    </row>
    <row r="27" spans="4:5" ht="13.5" thickBot="1">
      <c r="D27" s="15"/>
      <c r="E27" s="13" t="s">
        <v>33</v>
      </c>
    </row>
    <row r="28" spans="1:5" ht="13.5" thickBot="1">
      <c r="A28" s="43" t="s">
        <v>11</v>
      </c>
      <c r="B28" s="44"/>
      <c r="C28" s="45"/>
      <c r="D28" s="15"/>
      <c r="E28" s="13" t="s">
        <v>34</v>
      </c>
    </row>
    <row r="29" spans="1:4" ht="13.5" thickBot="1">
      <c r="A29" s="9" t="s">
        <v>6</v>
      </c>
      <c r="B29" s="10">
        <f>(F8+(B7+$B$19-H8))/(B7+$B$19-H8)</f>
        <v>7.447368421052632</v>
      </c>
      <c r="C29" s="11" t="s">
        <v>0</v>
      </c>
      <c r="D29" s="15"/>
    </row>
    <row r="30" ht="13.5" thickBot="1">
      <c r="D30" s="15"/>
    </row>
    <row r="31" spans="1:4" ht="13.5" thickBot="1">
      <c r="A31" s="43" t="s">
        <v>12</v>
      </c>
      <c r="B31" s="44"/>
      <c r="C31" s="45"/>
      <c r="D31" s="15"/>
    </row>
    <row r="32" spans="1:4" ht="13.5" thickBot="1">
      <c r="A32" s="9" t="s">
        <v>6</v>
      </c>
      <c r="B32" s="10">
        <f>(F9+(B7+$B$19-H9))/(B7+$B$19-H9)</f>
        <v>6.563258232235702</v>
      </c>
      <c r="C32" s="11" t="s">
        <v>0</v>
      </c>
      <c r="D32" s="15"/>
    </row>
    <row r="33" ht="13.5" thickBot="1">
      <c r="D33" s="15"/>
    </row>
    <row r="34" spans="1:3" ht="13.5" thickBot="1">
      <c r="A34" s="43" t="s">
        <v>40</v>
      </c>
      <c r="B34" s="44"/>
      <c r="C34" s="45"/>
    </row>
    <row r="35" spans="1:3" ht="13.5" thickBot="1">
      <c r="A35" s="9" t="s">
        <v>6</v>
      </c>
      <c r="B35" s="10">
        <f>(F4+(B7+$B$19-H4))/(B7+$B$19-H4)</f>
        <v>8.077679782903664</v>
      </c>
      <c r="C35" s="11" t="s">
        <v>0</v>
      </c>
    </row>
    <row r="36" ht="13.5" thickBot="1"/>
    <row r="37" spans="1:3" ht="13.5" thickBot="1">
      <c r="A37" s="43" t="s">
        <v>41</v>
      </c>
      <c r="B37" s="44"/>
      <c r="C37" s="45"/>
    </row>
    <row r="38" spans="1:3" ht="13.5" thickBot="1">
      <c r="A38" s="9" t="s">
        <v>6</v>
      </c>
      <c r="B38" s="10">
        <f>(F7+(B6+$B$19-H7))/(B6+$B$19-H7)</f>
        <v>9.868778280542987</v>
      </c>
      <c r="C38" s="11" t="s">
        <v>0</v>
      </c>
    </row>
  </sheetData>
  <mergeCells count="11">
    <mergeCell ref="E12:F12"/>
    <mergeCell ref="A37:C37"/>
    <mergeCell ref="A34:C34"/>
    <mergeCell ref="B1:G2"/>
    <mergeCell ref="A28:C28"/>
    <mergeCell ref="A31:C31"/>
    <mergeCell ref="E15:G15"/>
    <mergeCell ref="E16:G16"/>
    <mergeCell ref="C3:D3"/>
    <mergeCell ref="A22:C22"/>
    <mergeCell ref="A25:C25"/>
  </mergeCell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3.5" thickBot="1">
      <c r="A1" s="20" t="s">
        <v>8</v>
      </c>
    </row>
    <row r="2" ht="12.75">
      <c r="A2" s="21">
        <f>(-Sheet1!F4-Sheet1!B4+Sheet1!C4*Sheet1!B4-Sheet1!$B$19+Sheet1!C4*Sheet1!$B$19)/(-1+Sheet1!C4)</f>
        <v>2.915651802256415</v>
      </c>
    </row>
    <row r="3" ht="12.75">
      <c r="A3" s="21">
        <f>(-Sheet1!F5-Sheet1!B5+Sheet1!C5*Sheet1!B5-Sheet1!$B$19+Sheet1!C5*Sheet1!$B$19)/(-1+Sheet1!C5)</f>
        <v>7.986876873481486</v>
      </c>
    </row>
    <row r="4" ht="12.75">
      <c r="A4" s="21">
        <f>(-Sheet1!F6-Sheet1!B6+Sheet1!C6*Sheet1!B6-Sheet1!$B$19+Sheet1!C6*Sheet1!$B$19)/(-1+Sheet1!C6)</f>
        <v>-10.161271274666662</v>
      </c>
    </row>
    <row r="5" ht="12.75">
      <c r="A5" s="21">
        <f>(-Sheet1!F7-Sheet1!B7+Sheet1!C7*Sheet1!B7-Sheet1!$B$19+Sheet1!C7*Sheet1!$B$19)/(-1+Sheet1!C7)</f>
        <v>7.04706205866667</v>
      </c>
    </row>
    <row r="6" ht="12.75">
      <c r="A6" s="21">
        <f>(-Sheet1!F8-Sheet1!B8+Sheet1!C8*Sheet1!B8-Sheet1!$B$19+Sheet1!C8*Sheet1!$B$19)/(-1+Sheet1!C8)</f>
        <v>-10.161271274666662</v>
      </c>
    </row>
    <row r="7" ht="12.75">
      <c r="A7" s="21">
        <f>(-Sheet1!F9-Sheet1!B9+Sheet1!C9*Sheet1!B9-Sheet1!$B$19+Sheet1!C9*Sheet1!$B$19)/(-1+Sheet1!C9)</f>
        <v>-17.661271274666667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Xochitl</dc:creator>
  <cp:keywords/>
  <dc:description/>
  <cp:lastModifiedBy>Bradley Denton</cp:lastModifiedBy>
  <cp:lastPrinted>2008-08-22T19:59:22Z</cp:lastPrinted>
  <dcterms:created xsi:type="dcterms:W3CDTF">2008-07-15T00:08:29Z</dcterms:created>
  <dcterms:modified xsi:type="dcterms:W3CDTF">2009-11-13T23:06:40Z</dcterms:modified>
  <cp:category/>
  <cp:version/>
  <cp:contentType/>
  <cp:contentStatus/>
</cp:coreProperties>
</file>